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781" activeTab="0"/>
  </bookViews>
  <sheets>
    <sheet name="Hoja1" sheetId="1" r:id="rId1"/>
  </sheets>
  <definedNames>
    <definedName name="_xlnm.Print_Area" localSheetId="0">'Hoja1'!$B$2:$T$26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<sst xmlns="http://schemas.openxmlformats.org/spreadsheetml/2006/main" count="43" uniqueCount="29">
  <si>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</si>
  <si>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</si>
  <si>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</si>
  <si>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</si>
  <si>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</si>
  <si>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</si>
  <si>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</si>
  <si>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</si>
  <si>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</si>
  <si>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</si>
  <si>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</si>
  <si>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</si>
  <si>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</si>
  <si>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</si>
  <si>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</si>
  <si>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</si>
  <si>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</si>
  <si>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</si>
  <si>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</si>
  <si>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</si>
  <si>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</si>
  <si>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</si>
  <si>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</si>
  <si>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</si>
  <si>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</si>
  <si>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</si>
  <si>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</si>
  <si>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NOVIEMBRE DE 2018</t>
  </si>
  <si>
    <r>
      <t>Act. 05</t>
    </r>
    <r>
      <rPr>
        <sz val="10"/>
        <rFont val="Courier New"/>
        <family val="3"/>
      </rPr>
      <t xml:space="preserve"> "Dirección Pericial"</t>
    </r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</si>
</sst>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5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4" fillId="0" borderId="0" xfId="0" applyNumberFormat="1" applyFont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2"/>
  <sheetViews>
    <sheetView tabSelected="1" zoomScalePageLayoutView="0" workbookViewId="0" topLeftCell="A19">
      <selection activeCell="U21" sqref="U21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9.42187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customWidth="1"/>
    <col min="16" max="16" width="11.00390625" style="1" customWidth="1"/>
    <col min="17" max="18" width="22.57421875" style="1" bestFit="1" customWidth="1"/>
    <col min="19" max="20" width="18.2812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23</v>
      </c>
    </row>
    <row r="5" ht="13.5">
      <c r="B5" s="1" t="s">
        <v>22</v>
      </c>
    </row>
    <row r="6" ht="14.25" thickBot="1"/>
    <row r="7" spans="2:19" ht="19.5">
      <c r="B7" s="36" t="s">
        <v>27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6"/>
    </row>
    <row r="8" spans="2:19" ht="31.5" customHeight="1">
      <c r="B8" s="39" t="s">
        <v>2</v>
      </c>
      <c r="C8" s="41" t="s">
        <v>3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8"/>
      <c r="P8" s="8"/>
      <c r="Q8" s="44" t="s">
        <v>15</v>
      </c>
      <c r="R8" s="45"/>
      <c r="S8" s="6"/>
    </row>
    <row r="9" spans="2:19" ht="13.5" customHeight="1">
      <c r="B9" s="40"/>
      <c r="C9" s="34">
        <v>1</v>
      </c>
      <c r="D9" s="35"/>
      <c r="E9" s="34">
        <v>2</v>
      </c>
      <c r="F9" s="35"/>
      <c r="G9" s="34">
        <v>3</v>
      </c>
      <c r="H9" s="35"/>
      <c r="I9" s="34">
        <v>4</v>
      </c>
      <c r="J9" s="35"/>
      <c r="K9" s="34">
        <v>5</v>
      </c>
      <c r="L9" s="35"/>
      <c r="M9" s="34">
        <v>6</v>
      </c>
      <c r="N9" s="35"/>
      <c r="O9" s="34">
        <v>9</v>
      </c>
      <c r="P9" s="35"/>
      <c r="Q9" s="44"/>
      <c r="R9" s="45"/>
      <c r="S9" s="6"/>
    </row>
    <row r="10" spans="2:19" ht="25.5" customHeight="1">
      <c r="B10" s="40"/>
      <c r="C10" s="34" t="s">
        <v>8</v>
      </c>
      <c r="D10" s="35"/>
      <c r="E10" s="34" t="s">
        <v>9</v>
      </c>
      <c r="F10" s="35"/>
      <c r="G10" s="34" t="s">
        <v>10</v>
      </c>
      <c r="H10" s="35"/>
      <c r="I10" s="34" t="s">
        <v>11</v>
      </c>
      <c r="J10" s="35"/>
      <c r="K10" s="34" t="s">
        <v>12</v>
      </c>
      <c r="L10" s="35"/>
      <c r="M10" s="34" t="s">
        <v>13</v>
      </c>
      <c r="N10" s="35"/>
      <c r="O10" s="34" t="s">
        <v>18</v>
      </c>
      <c r="P10" s="35"/>
      <c r="Q10" s="46"/>
      <c r="R10" s="47"/>
      <c r="S10" s="6"/>
    </row>
    <row r="11" spans="2:19" ht="15.75" customHeight="1" thickBot="1">
      <c r="B11" s="40"/>
      <c r="C11" s="18" t="s">
        <v>16</v>
      </c>
      <c r="D11" s="18" t="s">
        <v>17</v>
      </c>
      <c r="E11" s="18" t="s">
        <v>16</v>
      </c>
      <c r="F11" s="18" t="s">
        <v>17</v>
      </c>
      <c r="G11" s="18" t="s">
        <v>16</v>
      </c>
      <c r="H11" s="18" t="s">
        <v>17</v>
      </c>
      <c r="I11" s="18" t="s">
        <v>16</v>
      </c>
      <c r="J11" s="18" t="s">
        <v>17</v>
      </c>
      <c r="K11" s="18" t="s">
        <v>16</v>
      </c>
      <c r="L11" s="18" t="s">
        <v>17</v>
      </c>
      <c r="M11" s="18" t="s">
        <v>16</v>
      </c>
      <c r="N11" s="18" t="s">
        <v>17</v>
      </c>
      <c r="O11" s="18" t="s">
        <v>16</v>
      </c>
      <c r="P11" s="18" t="s">
        <v>17</v>
      </c>
      <c r="Q11" s="18" t="s">
        <v>16</v>
      </c>
      <c r="R11" s="19" t="s">
        <v>17</v>
      </c>
      <c r="S11" s="6"/>
    </row>
    <row r="12" spans="2:20" ht="63.75" customHeight="1">
      <c r="B12" s="20" t="s">
        <v>26</v>
      </c>
      <c r="C12" s="21">
        <v>376799000</v>
      </c>
      <c r="D12" s="21">
        <v>23020686.06</v>
      </c>
      <c r="E12" s="21">
        <v>12687000</v>
      </c>
      <c r="F12" s="21">
        <v>368719.35</v>
      </c>
      <c r="G12" s="21">
        <v>19233867</v>
      </c>
      <c r="H12" s="21">
        <v>1330884.43</v>
      </c>
      <c r="I12" s="21">
        <v>57228000</v>
      </c>
      <c r="J12" s="21">
        <v>74947.19</v>
      </c>
      <c r="K12" s="21"/>
      <c r="L12" s="21"/>
      <c r="M12" s="21">
        <v>0</v>
      </c>
      <c r="N12" s="21">
        <v>0</v>
      </c>
      <c r="O12" s="21">
        <v>0</v>
      </c>
      <c r="P12" s="21"/>
      <c r="Q12" s="22">
        <f>C12+E12+G12+I12+K12+M12</f>
        <v>465947867</v>
      </c>
      <c r="R12" s="23">
        <f>D12+F12+H12+J12+L12+N12</f>
        <v>24795237.03</v>
      </c>
      <c r="S12" s="6"/>
      <c r="T12" s="6"/>
    </row>
    <row r="13" spans="2:19" s="13" customFormat="1" ht="27" customHeight="1">
      <c r="B13" s="24" t="s">
        <v>24</v>
      </c>
      <c r="C13" s="17">
        <f aca="true" t="shared" si="0" ref="C13:R13">SUM(C12)</f>
        <v>376799000</v>
      </c>
      <c r="D13" s="17">
        <f t="shared" si="0"/>
        <v>23020686.06</v>
      </c>
      <c r="E13" s="17">
        <f t="shared" si="0"/>
        <v>12687000</v>
      </c>
      <c r="F13" s="17">
        <f t="shared" si="0"/>
        <v>368719.35</v>
      </c>
      <c r="G13" s="17">
        <f t="shared" si="0"/>
        <v>19233867</v>
      </c>
      <c r="H13" s="17">
        <f t="shared" si="0"/>
        <v>1330884.43</v>
      </c>
      <c r="I13" s="17">
        <f t="shared" si="0"/>
        <v>57228000</v>
      </c>
      <c r="J13" s="17">
        <f t="shared" si="0"/>
        <v>74947.19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465947867</v>
      </c>
      <c r="R13" s="25">
        <f t="shared" si="0"/>
        <v>24795237.03</v>
      </c>
      <c r="S13" s="12"/>
    </row>
    <row r="14" spans="2:20" ht="48.75" customHeight="1">
      <c r="B14" s="26" t="s">
        <v>20</v>
      </c>
      <c r="C14" s="31">
        <v>788095477</v>
      </c>
      <c r="D14" s="31">
        <v>61453934.87</v>
      </c>
      <c r="E14" s="31">
        <v>929338</v>
      </c>
      <c r="F14" s="31">
        <v>12750</v>
      </c>
      <c r="G14" s="31">
        <v>13258106</v>
      </c>
      <c r="H14" s="31">
        <v>798159.42</v>
      </c>
      <c r="I14" s="31">
        <v>20000</v>
      </c>
      <c r="J14" s="31">
        <v>0</v>
      </c>
      <c r="K14" s="31"/>
      <c r="L14" s="31"/>
      <c r="M14" s="31">
        <v>0</v>
      </c>
      <c r="N14" s="31">
        <v>0</v>
      </c>
      <c r="O14" s="31">
        <v>0</v>
      </c>
      <c r="P14" s="31">
        <v>0</v>
      </c>
      <c r="Q14" s="31">
        <f>+M14+I14+G14+E14+C14</f>
        <v>802302921</v>
      </c>
      <c r="R14" s="32">
        <f aca="true" t="shared" si="1" ref="R14:R21">+D14+J14+H14+N14+P14+F14</f>
        <v>62264844.29</v>
      </c>
      <c r="S14" s="6"/>
      <c r="T14" s="6"/>
    </row>
    <row r="15" spans="2:20" ht="42.75" customHeight="1">
      <c r="B15" s="27" t="s">
        <v>28</v>
      </c>
      <c r="C15" s="11">
        <v>1046876969</v>
      </c>
      <c r="D15" s="11">
        <f>82958949.41-(-58214.05)</f>
        <v>83017163.46</v>
      </c>
      <c r="E15" s="11">
        <v>20978468</v>
      </c>
      <c r="F15" s="11">
        <v>674598.68</v>
      </c>
      <c r="G15" s="11">
        <v>54081912</v>
      </c>
      <c r="H15" s="11">
        <f>2383839.65-1318.59</f>
        <v>2382521.06</v>
      </c>
      <c r="I15" s="11">
        <v>30528860</v>
      </c>
      <c r="J15" s="11">
        <v>4059202.64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 aca="true" t="shared" si="2" ref="Q15:Q20">C15+E15+G15+I15+K15+M15</f>
        <v>1152466209</v>
      </c>
      <c r="R15" s="32">
        <f t="shared" si="1"/>
        <v>90133485.84</v>
      </c>
      <c r="S15" s="6"/>
      <c r="T15" s="6"/>
    </row>
    <row r="16" spans="2:20" ht="42.75" customHeight="1">
      <c r="B16" s="27" t="s">
        <v>4</v>
      </c>
      <c r="C16" s="11">
        <v>111761066</v>
      </c>
      <c r="D16" s="11">
        <f>8877084.55-69124.66</f>
        <v>8807959.89</v>
      </c>
      <c r="E16" s="11">
        <v>418</v>
      </c>
      <c r="F16" s="11">
        <v>0</v>
      </c>
      <c r="G16" s="11">
        <v>8886287</v>
      </c>
      <c r="H16" s="11">
        <v>86958.52</v>
      </c>
      <c r="I16" s="11">
        <v>9024293</v>
      </c>
      <c r="J16" s="11">
        <v>955492.74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 t="shared" si="2"/>
        <v>129672064</v>
      </c>
      <c r="R16" s="32">
        <f t="shared" si="1"/>
        <v>9850411.15</v>
      </c>
      <c r="S16" s="6"/>
      <c r="T16" s="6"/>
    </row>
    <row r="17" spans="2:20" ht="56.25" customHeight="1">
      <c r="B17" s="27" t="s">
        <v>21</v>
      </c>
      <c r="C17" s="11">
        <v>217427515</v>
      </c>
      <c r="D17" s="11">
        <v>16349311.38</v>
      </c>
      <c r="E17" s="11">
        <v>1051868</v>
      </c>
      <c r="F17" s="11">
        <v>31410</v>
      </c>
      <c r="G17" s="11">
        <v>13187131</v>
      </c>
      <c r="H17" s="11">
        <v>898592.51</v>
      </c>
      <c r="I17" s="11">
        <v>78175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 t="shared" si="2"/>
        <v>231744689</v>
      </c>
      <c r="R17" s="32">
        <f t="shared" si="1"/>
        <v>17279313.89</v>
      </c>
      <c r="S17" s="6"/>
      <c r="T17" s="6"/>
    </row>
    <row r="18" spans="2:20" ht="42.75" customHeight="1">
      <c r="B18" s="27" t="s">
        <v>5</v>
      </c>
      <c r="C18" s="11">
        <v>886822770</v>
      </c>
      <c r="D18" s="11">
        <f>72053800.19-68723.01</f>
        <v>71985077.17999999</v>
      </c>
      <c r="E18" s="11">
        <v>15217907</v>
      </c>
      <c r="F18" s="11">
        <v>336368.2</v>
      </c>
      <c r="G18" s="11">
        <v>61201668</v>
      </c>
      <c r="H18" s="11">
        <v>13482464.57</v>
      </c>
      <c r="I18" s="11">
        <v>106240000</v>
      </c>
      <c r="J18" s="11">
        <v>0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 t="shared" si="2"/>
        <v>1069482345</v>
      </c>
      <c r="R18" s="32">
        <f t="shared" si="1"/>
        <v>85803909.95</v>
      </c>
      <c r="S18" s="6"/>
      <c r="T18" s="6"/>
    </row>
    <row r="19" spans="2:20" ht="42.75" customHeight="1">
      <c r="B19" s="27" t="s">
        <v>6</v>
      </c>
      <c r="C19" s="11">
        <v>1136569369</v>
      </c>
      <c r="D19" s="11">
        <v>92228104.63</v>
      </c>
      <c r="E19" s="11">
        <v>12650001</v>
      </c>
      <c r="F19" s="11">
        <v>1089061.2</v>
      </c>
      <c r="G19" s="11">
        <v>123362396</v>
      </c>
      <c r="H19" s="11">
        <v>8508622.65</v>
      </c>
      <c r="I19" s="11">
        <v>62138305</v>
      </c>
      <c r="J19" s="11">
        <v>1103607.13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 t="shared" si="2"/>
        <v>1334720071</v>
      </c>
      <c r="R19" s="32">
        <f t="shared" si="1"/>
        <v>102929395.61</v>
      </c>
      <c r="S19" s="6"/>
      <c r="T19" s="6"/>
    </row>
    <row r="20" spans="2:20" ht="42.75" customHeight="1">
      <c r="B20" s="27" t="s">
        <v>7</v>
      </c>
      <c r="C20" s="11">
        <v>231749954</v>
      </c>
      <c r="D20" s="11">
        <v>17639310.01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 t="shared" si="2"/>
        <v>231749954</v>
      </c>
      <c r="R20" s="32">
        <f t="shared" si="1"/>
        <v>17639310.01</v>
      </c>
      <c r="S20" s="6"/>
      <c r="T20" s="6"/>
    </row>
    <row r="21" spans="2:19" ht="67.5">
      <c r="B21" s="27" t="s">
        <v>19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3154526580</v>
      </c>
      <c r="N21" s="11">
        <v>0</v>
      </c>
      <c r="O21" s="11">
        <v>0</v>
      </c>
      <c r="P21" s="11">
        <v>0</v>
      </c>
      <c r="Q21" s="16">
        <f>+O21+M21+K21+I21+G21+E21+C21</f>
        <v>3154526580</v>
      </c>
      <c r="R21" s="32">
        <f t="shared" si="1"/>
        <v>0</v>
      </c>
      <c r="S21" s="6"/>
    </row>
    <row r="22" spans="2:19" ht="27" customHeight="1" thickBot="1">
      <c r="B22" s="28" t="s">
        <v>25</v>
      </c>
      <c r="C22" s="29">
        <f>SUM(C14:C21)</f>
        <v>4419303120</v>
      </c>
      <c r="D22" s="29">
        <f aca="true" t="shared" si="3" ref="D22:R22">SUM(D14:D21)</f>
        <v>351480861.41999996</v>
      </c>
      <c r="E22" s="29">
        <f t="shared" si="3"/>
        <v>50828000</v>
      </c>
      <c r="F22" s="29">
        <f t="shared" si="3"/>
        <v>2144188.08</v>
      </c>
      <c r="G22" s="29">
        <f t="shared" si="3"/>
        <v>273977500</v>
      </c>
      <c r="H22" s="29">
        <f t="shared" si="3"/>
        <v>26157318.729999997</v>
      </c>
      <c r="I22" s="29">
        <f t="shared" si="3"/>
        <v>208029633</v>
      </c>
      <c r="J22" s="29">
        <f t="shared" si="3"/>
        <v>6118302.51</v>
      </c>
      <c r="K22" s="29">
        <f t="shared" si="3"/>
        <v>0</v>
      </c>
      <c r="L22" s="29">
        <f t="shared" si="3"/>
        <v>0</v>
      </c>
      <c r="M22" s="29">
        <f t="shared" si="3"/>
        <v>3154526580</v>
      </c>
      <c r="N22" s="29">
        <f t="shared" si="3"/>
        <v>0</v>
      </c>
      <c r="O22" s="29">
        <f t="shared" si="3"/>
        <v>0</v>
      </c>
      <c r="P22" s="29">
        <f t="shared" si="3"/>
        <v>0</v>
      </c>
      <c r="Q22" s="29">
        <f t="shared" si="3"/>
        <v>8106664833</v>
      </c>
      <c r="R22" s="29">
        <f t="shared" si="3"/>
        <v>385900670.74</v>
      </c>
      <c r="S22" s="6"/>
    </row>
    <row r="23" spans="2:21" ht="32.25" thickBot="1">
      <c r="B23" s="14" t="s">
        <v>14</v>
      </c>
      <c r="C23" s="15">
        <f aca="true" t="shared" si="4" ref="C23:R23">+C22+C13</f>
        <v>4796102120</v>
      </c>
      <c r="D23" s="15">
        <f t="shared" si="4"/>
        <v>374501547.47999996</v>
      </c>
      <c r="E23" s="15">
        <f t="shared" si="4"/>
        <v>63515000</v>
      </c>
      <c r="F23" s="15">
        <f t="shared" si="4"/>
        <v>2512907.43</v>
      </c>
      <c r="G23" s="15">
        <f t="shared" si="4"/>
        <v>293211367</v>
      </c>
      <c r="H23" s="15">
        <f t="shared" si="4"/>
        <v>27488203.159999996</v>
      </c>
      <c r="I23" s="15">
        <f t="shared" si="4"/>
        <v>265257633</v>
      </c>
      <c r="J23" s="15">
        <f t="shared" si="4"/>
        <v>6193249.7</v>
      </c>
      <c r="K23" s="15">
        <f t="shared" si="4"/>
        <v>0</v>
      </c>
      <c r="L23" s="15">
        <f t="shared" si="4"/>
        <v>0</v>
      </c>
      <c r="M23" s="15">
        <f t="shared" si="4"/>
        <v>3154526580</v>
      </c>
      <c r="N23" s="15">
        <f t="shared" si="4"/>
        <v>0</v>
      </c>
      <c r="O23" s="15">
        <f t="shared" si="4"/>
        <v>0</v>
      </c>
      <c r="P23" s="15">
        <f t="shared" si="4"/>
        <v>0</v>
      </c>
      <c r="Q23" s="15">
        <f t="shared" si="4"/>
        <v>8572612700</v>
      </c>
      <c r="R23" s="30">
        <f t="shared" si="4"/>
        <v>410695907.77</v>
      </c>
      <c r="S23" s="6"/>
      <c r="T23" s="6"/>
      <c r="U23" s="6"/>
    </row>
    <row r="24" spans="2:20" ht="13.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7"/>
      <c r="S24" s="6"/>
      <c r="T24" s="6"/>
    </row>
    <row r="25" spans="2:22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0"/>
      <c r="R25" s="7"/>
      <c r="S25" s="6"/>
      <c r="T25" s="33"/>
      <c r="V25" s="6"/>
    </row>
    <row r="26" spans="2:20" ht="13.5">
      <c r="B26" s="4"/>
      <c r="Q26" s="9"/>
      <c r="R26" s="6"/>
      <c r="T26" s="6"/>
    </row>
    <row r="27" spans="2:18" ht="13.5">
      <c r="B27" s="4"/>
      <c r="R27" s="6"/>
    </row>
    <row r="28" spans="2:18" ht="13.5">
      <c r="B28" s="2"/>
      <c r="R28" s="6"/>
    </row>
    <row r="29" ht="13.5">
      <c r="B29" s="2"/>
    </row>
    <row r="30" ht="13.5">
      <c r="B30" s="2"/>
    </row>
    <row r="31" ht="13.5">
      <c r="B31" s="2"/>
    </row>
    <row r="32" spans="2:10" ht="13.5">
      <c r="B32" s="2"/>
      <c r="J32" s="6"/>
    </row>
    <row r="33" spans="10:14" ht="13.5">
      <c r="J33" s="6"/>
      <c r="N33" s="6"/>
    </row>
    <row r="34" ht="13.5">
      <c r="R34" s="6"/>
    </row>
    <row r="37" ht="13.5">
      <c r="R37" s="6"/>
    </row>
    <row r="41" ht="13.5">
      <c r="M41" s="6"/>
    </row>
    <row r="52" ht="13.5">
      <c r="N52" s="6"/>
    </row>
  </sheetData>
  <sheetProtection/>
  <mergeCells count="18">
    <mergeCell ref="K9:L9"/>
    <mergeCell ref="M9:N9"/>
    <mergeCell ref="C10:D10"/>
    <mergeCell ref="E10:F10"/>
    <mergeCell ref="G10:H10"/>
    <mergeCell ref="I10:J10"/>
    <mergeCell ref="K10:L10"/>
    <mergeCell ref="M10:N10"/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2018-12-03T13:10:39Z</cp:lastPrinted>
  <dcterms:created xsi:type="dcterms:W3CDTF">2004-04-28T12:12:30Z</dcterms:created>
  <dcterms:modified xsi:type="dcterms:W3CDTF">2018-12-03T13:26:26Z</dcterms:modified>
  <cp:category/>
  <cp:version/>
  <cp:contentType/>
  <cp:contentStatus/>
</cp:coreProperties>
</file>