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<sst xmlns="http://schemas.openxmlformats.org/spreadsheetml/2006/main" count="45" uniqueCount="31">
  <si>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</si>
  <si>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</si>
  <si>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</si>
  <si>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</si>
  <si>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</si>
  <si>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</si>
  <si>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</si>
  <si>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</si>
  <si>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</si>
  <si>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</si>
  <si>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</si>
  <si>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</si>
  <si>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</si>
  <si>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</si>
  <si>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</si>
  <si>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</si>
  <si>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</si>
  <si>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</si>
  <si>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</si>
  <si>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</si>
  <si>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</si>
  <si>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</si>
  <si>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</si>
  <si>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</si>
  <si>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</si>
  <si>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</si>
  <si>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</si>
  <si>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</si>
  <si>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</si>
  <si>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</si>
  <si>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NOVIEMBRE DE  2016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</si>
</sst>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1">
      <selection activeCell="B2" sqref="B2:R25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5.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26</v>
      </c>
    </row>
    <row r="5" ht="13.5">
      <c r="B5" s="1" t="s">
        <v>25</v>
      </c>
    </row>
    <row r="6" ht="14.25" thickBot="1"/>
    <row r="7" spans="2:19" ht="19.5">
      <c r="B7" s="35" t="s">
        <v>30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29</v>
      </c>
      <c r="C12" s="21">
        <v>191865449</v>
      </c>
      <c r="D12" s="21">
        <v>7719252.29</v>
      </c>
      <c r="E12" s="21">
        <v>4010959</v>
      </c>
      <c r="F12" s="21">
        <v>618390.72</v>
      </c>
      <c r="G12" s="21">
        <v>5593823</v>
      </c>
      <c r="H12" s="21">
        <v>374400.77</v>
      </c>
      <c r="I12" s="21">
        <v>8396015</v>
      </c>
      <c r="J12" s="21">
        <v>44722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209866246</v>
      </c>
      <c r="R12" s="23">
        <f>D12+F12+H12+J12+L12+N12</f>
        <v>8756765.78</v>
      </c>
      <c r="S12" s="6"/>
    </row>
    <row r="13" spans="2:19" s="13" customFormat="1" ht="27" customHeight="1">
      <c r="B13" s="24" t="s">
        <v>27</v>
      </c>
      <c r="C13" s="17">
        <f>SUM(C12)</f>
        <v>191865449</v>
      </c>
      <c r="D13" s="17">
        <f aca="true" t="shared" si="0" ref="D13:R13">SUM(D12)</f>
        <v>7719252.29</v>
      </c>
      <c r="E13" s="17">
        <f t="shared" si="0"/>
        <v>4010959</v>
      </c>
      <c r="F13" s="17">
        <f t="shared" si="0"/>
        <v>618390.72</v>
      </c>
      <c r="G13" s="17">
        <f t="shared" si="0"/>
        <v>5593823</v>
      </c>
      <c r="H13" s="17">
        <f t="shared" si="0"/>
        <v>374400.77</v>
      </c>
      <c r="I13" s="17">
        <f t="shared" si="0"/>
        <v>8396015</v>
      </c>
      <c r="J13" s="17">
        <f t="shared" si="0"/>
        <v>44722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209866246</v>
      </c>
      <c r="R13" s="25">
        <f t="shared" si="0"/>
        <v>8756765.78</v>
      </c>
      <c r="S13" s="12"/>
    </row>
    <row r="14" spans="2:19" ht="48.75" customHeight="1">
      <c r="B14" s="26" t="s">
        <v>23</v>
      </c>
      <c r="C14" s="11">
        <v>443922756</v>
      </c>
      <c r="D14" s="11">
        <f>41876112.78-11052.1</f>
        <v>41865060.68</v>
      </c>
      <c r="E14" s="11">
        <v>479338</v>
      </c>
      <c r="F14" s="11">
        <v>15407.76</v>
      </c>
      <c r="G14" s="11">
        <v>10535594</v>
      </c>
      <c r="H14" s="11">
        <v>569048.31</v>
      </c>
      <c r="I14" s="11">
        <v>0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 aca="true" t="shared" si="1" ref="Q14:R22">C14+E14+G14+I14+K14+M14</f>
        <v>454937688</v>
      </c>
      <c r="R14" s="27">
        <f t="shared" si="1"/>
        <v>42449516.75</v>
      </c>
      <c r="S14" s="6">
        <f>42460568.85-11052.1</f>
        <v>42449516.75</v>
      </c>
    </row>
    <row r="15" spans="2:20" ht="42.75" customHeight="1">
      <c r="B15" s="28" t="s">
        <v>4</v>
      </c>
      <c r="C15" s="11">
        <v>574311941</v>
      </c>
      <c r="D15" s="11">
        <f>55960451.68-9387.55</f>
        <v>55951064.13</v>
      </c>
      <c r="E15" s="11">
        <v>13141566</v>
      </c>
      <c r="F15" s="11">
        <v>582254.63</v>
      </c>
      <c r="G15" s="11">
        <v>54775212</v>
      </c>
      <c r="H15" s="11">
        <v>1260997.97</v>
      </c>
      <c r="I15" s="11">
        <v>111853787</v>
      </c>
      <c r="J15" s="11">
        <f>2923382.04-4739</f>
        <v>2918643.04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754082506</v>
      </c>
      <c r="R15" s="27">
        <f t="shared" si="1"/>
        <v>60712959.77</v>
      </c>
      <c r="S15" s="6">
        <f>60727086.32-14126.55</f>
        <v>60712959.77</v>
      </c>
      <c r="T15" s="6"/>
    </row>
    <row r="16" spans="2:19" ht="42.75" customHeight="1">
      <c r="B16" s="28" t="s">
        <v>5</v>
      </c>
      <c r="C16" s="11">
        <v>68166410</v>
      </c>
      <c r="D16" s="11">
        <v>6000430.03</v>
      </c>
      <c r="E16" s="11">
        <v>42</v>
      </c>
      <c r="F16" s="11">
        <v>0</v>
      </c>
      <c r="G16" s="11">
        <v>11871500</v>
      </c>
      <c r="H16" s="11">
        <v>130958.86</v>
      </c>
      <c r="I16" s="11">
        <v>10375538</v>
      </c>
      <c r="J16" s="11">
        <v>679503.36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t="shared" si="1"/>
        <v>90413490</v>
      </c>
      <c r="R16" s="27">
        <f t="shared" si="1"/>
        <v>6810892.250000001</v>
      </c>
      <c r="S16" s="6"/>
    </row>
    <row r="17" spans="2:19" ht="56.25" customHeight="1">
      <c r="B17" s="28" t="s">
        <v>24</v>
      </c>
      <c r="C17" s="11">
        <v>133879738</v>
      </c>
      <c r="D17" s="11">
        <v>12729211.92</v>
      </c>
      <c r="E17" s="11">
        <v>412040</v>
      </c>
      <c r="F17" s="11">
        <v>23018.64</v>
      </c>
      <c r="G17" s="11">
        <v>9385781</v>
      </c>
      <c r="H17" s="11">
        <v>639865.35</v>
      </c>
      <c r="I17" s="11">
        <v>0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1"/>
        <v>143677559</v>
      </c>
      <c r="R17" s="27">
        <f t="shared" si="1"/>
        <v>13392095.91</v>
      </c>
      <c r="S17" s="6"/>
    </row>
    <row r="18" spans="2:19" ht="42.75" customHeight="1">
      <c r="B18" s="28" t="s">
        <v>6</v>
      </c>
      <c r="C18" s="11">
        <v>536076762</v>
      </c>
      <c r="D18" s="11">
        <f>50255478.67-65840.15</f>
        <v>50189638.52</v>
      </c>
      <c r="E18" s="11">
        <v>12373053</v>
      </c>
      <c r="F18" s="11">
        <v>427452.6</v>
      </c>
      <c r="G18" s="11">
        <v>32794454</v>
      </c>
      <c r="H18" s="11">
        <v>651750.17</v>
      </c>
      <c r="I18" s="11">
        <v>27720493</v>
      </c>
      <c r="J18" s="11">
        <v>34966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1"/>
        <v>608964762</v>
      </c>
      <c r="R18" s="27">
        <f t="shared" si="1"/>
        <v>51303807.29000001</v>
      </c>
      <c r="S18" s="6">
        <f>51369647.44-65840.15</f>
        <v>51303807.29</v>
      </c>
    </row>
    <row r="19" spans="2:19" ht="42.75" customHeight="1">
      <c r="B19" s="28" t="s">
        <v>7</v>
      </c>
      <c r="C19" s="11">
        <v>599846403</v>
      </c>
      <c r="D19" s="11">
        <f>60119878-8124.24</f>
        <v>60111753.76</v>
      </c>
      <c r="E19" s="11">
        <v>10789196</v>
      </c>
      <c r="F19" s="11">
        <v>469983.35</v>
      </c>
      <c r="G19" s="11">
        <v>75802986</v>
      </c>
      <c r="H19" s="11">
        <f>4654600.87-5085.6</f>
        <v>4649515.2700000005</v>
      </c>
      <c r="I19" s="11">
        <v>90203420</v>
      </c>
      <c r="J19" s="11">
        <v>1013399.9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1"/>
        <v>776642005</v>
      </c>
      <c r="R19" s="27">
        <f t="shared" si="1"/>
        <v>66244652.28</v>
      </c>
      <c r="S19" s="6">
        <f>66257862.12-13209.84</f>
        <v>66244652.279999994</v>
      </c>
    </row>
    <row r="20" spans="2:19" ht="42.75" customHeight="1">
      <c r="B20" s="28" t="s">
        <v>8</v>
      </c>
      <c r="C20" s="11">
        <v>137894990</v>
      </c>
      <c r="D20" s="11">
        <f>12540433.89-29996.62</f>
        <v>12510437.270000001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1"/>
        <v>137894990</v>
      </c>
      <c r="R20" s="27">
        <f t="shared" si="1"/>
        <v>12510437.270000001</v>
      </c>
      <c r="S20" s="6">
        <f>12540433.89-29996.62</f>
        <v>12510437.270000001</v>
      </c>
    </row>
    <row r="21" spans="2:19" ht="67.5">
      <c r="B21" s="28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2234451027</v>
      </c>
      <c r="N21" s="11">
        <v>0</v>
      </c>
      <c r="O21" s="11">
        <v>0</v>
      </c>
      <c r="P21" s="11">
        <v>0</v>
      </c>
      <c r="Q21" s="16">
        <f>+O21+M21+K21+I21+G21+E21+C21</f>
        <v>2234451027</v>
      </c>
      <c r="R21" s="27">
        <f>D21+F21+H21+J21+L21+N21</f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1"/>
        <v>0</v>
      </c>
      <c r="R22" s="27">
        <f t="shared" si="1"/>
        <v>0</v>
      </c>
      <c r="S22" s="6"/>
    </row>
    <row r="23" spans="2:19" ht="56.25" customHeight="1">
      <c r="B23" s="28" t="s">
        <v>21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v>0</v>
      </c>
      <c r="S23" s="6"/>
    </row>
    <row r="24" spans="2:19" ht="27" customHeight="1" thickBot="1">
      <c r="B24" s="29" t="s">
        <v>28</v>
      </c>
      <c r="C24" s="30">
        <f>SUM(C14:C23)</f>
        <v>2494099000</v>
      </c>
      <c r="D24" s="30">
        <f aca="true" t="shared" si="2" ref="D24:P24">SUM(D14:D23)</f>
        <v>239357596.31</v>
      </c>
      <c r="E24" s="30">
        <f t="shared" si="2"/>
        <v>37195235</v>
      </c>
      <c r="F24" s="30">
        <f t="shared" si="2"/>
        <v>1518116.98</v>
      </c>
      <c r="G24" s="30">
        <f t="shared" si="2"/>
        <v>195165527</v>
      </c>
      <c r="H24" s="30">
        <f t="shared" si="2"/>
        <v>7902135.930000001</v>
      </c>
      <c r="I24" s="30">
        <f t="shared" si="2"/>
        <v>240153238</v>
      </c>
      <c r="J24" s="30">
        <f t="shared" si="2"/>
        <v>4646512.3</v>
      </c>
      <c r="K24" s="30">
        <f t="shared" si="2"/>
        <v>0</v>
      </c>
      <c r="L24" s="30">
        <f t="shared" si="2"/>
        <v>0</v>
      </c>
      <c r="M24" s="30">
        <f t="shared" si="2"/>
        <v>2234451027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>SUM(Q14:Q23)</f>
        <v>5201064027</v>
      </c>
      <c r="R24" s="31">
        <f>SUM(R14:R23)</f>
        <v>253424361.52000004</v>
      </c>
      <c r="S24" s="6"/>
    </row>
    <row r="25" spans="2:19" ht="32.25" thickBot="1">
      <c r="B25" s="14" t="s">
        <v>15</v>
      </c>
      <c r="C25" s="15">
        <f>+C24+C13</f>
        <v>2685964449</v>
      </c>
      <c r="D25" s="15">
        <f aca="true" t="shared" si="3" ref="D25:R25">+D24+D13</f>
        <v>247076848.6</v>
      </c>
      <c r="E25" s="15">
        <f t="shared" si="3"/>
        <v>41206194</v>
      </c>
      <c r="F25" s="15">
        <f t="shared" si="3"/>
        <v>2136507.7</v>
      </c>
      <c r="G25" s="15">
        <f t="shared" si="3"/>
        <v>200759350</v>
      </c>
      <c r="H25" s="15">
        <f t="shared" si="3"/>
        <v>8276536.700000001</v>
      </c>
      <c r="I25" s="15">
        <f t="shared" si="3"/>
        <v>248549253</v>
      </c>
      <c r="J25" s="15">
        <f t="shared" si="3"/>
        <v>4691234.3</v>
      </c>
      <c r="K25" s="15">
        <f t="shared" si="3"/>
        <v>0</v>
      </c>
      <c r="L25" s="15">
        <f t="shared" si="3"/>
        <v>0</v>
      </c>
      <c r="M25" s="15">
        <f t="shared" si="3"/>
        <v>2234451027</v>
      </c>
      <c r="N25" s="15">
        <f t="shared" si="3"/>
        <v>0</v>
      </c>
      <c r="O25" s="15">
        <f t="shared" si="3"/>
        <v>0</v>
      </c>
      <c r="P25" s="15">
        <f t="shared" si="3"/>
        <v>0</v>
      </c>
      <c r="Q25" s="15">
        <f t="shared" si="3"/>
        <v>5410930273</v>
      </c>
      <c r="R25" s="32">
        <f t="shared" si="3"/>
        <v>262181127.30000004</v>
      </c>
      <c r="S25" s="6">
        <f>262315352.56-134225.26</f>
        <v>262181127.3</v>
      </c>
    </row>
    <row r="26" spans="2:19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8"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O9:P9"/>
    <mergeCell ref="O10:P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2016-12-02T13:58:29Z</cp:lastPrinted>
  <dcterms:created xsi:type="dcterms:W3CDTF">2004-04-28T12:12:30Z</dcterms:created>
  <dcterms:modified xsi:type="dcterms:W3CDTF">2016-12-02T15:34:06Z</dcterms:modified>
  <cp:category/>
  <cp:version/>
  <cp:contentType/>
  <cp:contentStatus/>
</cp:coreProperties>
</file>