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Publicaciones-Internet\2021\"/>
    </mc:Choice>
  </mc:AlternateContent>
  <bookViews>
    <workbookView xWindow="0" yWindow="0" windowWidth="7470" windowHeight="558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M21" i="1" l="1"/>
  <c r="L21" i="1"/>
  <c r="L22" i="1" s="1"/>
  <c r="K21" i="1"/>
  <c r="K22" i="1" s="1"/>
  <c r="J20" i="1"/>
  <c r="N20" i="1" s="1"/>
  <c r="C19" i="1"/>
  <c r="O19" i="1" s="1"/>
  <c r="B19" i="1"/>
  <c r="N19" i="1" s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H21" i="1" s="1"/>
  <c r="G13" i="1"/>
  <c r="G21" i="1" s="1"/>
  <c r="F13" i="1"/>
  <c r="E13" i="1"/>
  <c r="D13" i="1"/>
  <c r="D21" i="1" s="1"/>
  <c r="C13" i="1"/>
  <c r="C21" i="1" s="1"/>
  <c r="B13" i="1"/>
  <c r="M12" i="1"/>
  <c r="L12" i="1"/>
  <c r="K12" i="1"/>
  <c r="J12" i="1"/>
  <c r="I11" i="1"/>
  <c r="I12" i="1" s="1"/>
  <c r="H11" i="1"/>
  <c r="H12" i="1" s="1"/>
  <c r="G11" i="1"/>
  <c r="G12" i="1" s="1"/>
  <c r="F11" i="1"/>
  <c r="F12" i="1" s="1"/>
  <c r="E11" i="1"/>
  <c r="E12" i="1" s="1"/>
  <c r="D11" i="1"/>
  <c r="D12" i="1" s="1"/>
  <c r="C11" i="1"/>
  <c r="B11" i="1"/>
  <c r="B12" i="1" s="1"/>
  <c r="J21" i="1" l="1"/>
  <c r="J22" i="1" s="1"/>
  <c r="N14" i="1"/>
  <c r="N15" i="1"/>
  <c r="N16" i="1"/>
  <c r="N17" i="1"/>
  <c r="N18" i="1"/>
  <c r="O14" i="1"/>
  <c r="O21" i="1" s="1"/>
  <c r="O15" i="1"/>
  <c r="O16" i="1"/>
  <c r="O17" i="1"/>
  <c r="O18" i="1"/>
  <c r="M22" i="1"/>
  <c r="F21" i="1"/>
  <c r="F22" i="1" s="1"/>
  <c r="O13" i="1"/>
  <c r="B21" i="1"/>
  <c r="B22" i="1" s="1"/>
  <c r="O11" i="1"/>
  <c r="O12" i="1" s="1"/>
  <c r="E21" i="1"/>
  <c r="E22" i="1" s="1"/>
  <c r="I21" i="1"/>
  <c r="I22" i="1" s="1"/>
  <c r="N13" i="1"/>
  <c r="G22" i="1"/>
  <c r="D22" i="1"/>
  <c r="H22" i="1"/>
  <c r="C12" i="1"/>
  <c r="C22" i="1" s="1"/>
  <c r="N11" i="1"/>
  <c r="N12" i="1" s="1"/>
  <c r="N21" i="1" l="1"/>
  <c r="N22" i="1" s="1"/>
  <c r="O22" i="1"/>
</calcChain>
</file>

<file path=xl/sharedStrings.xml><?xml version="1.0" encoding="utf-8"?>
<sst xmlns="http://schemas.openxmlformats.org/spreadsheetml/2006/main" count="40" uniqueCount="28">
  <si>
    <t xml:space="preserve">Jurisdicción 05: "PODER JUDICIAL DE LA NACION" </t>
  </si>
  <si>
    <t>S.A.F. 335 "CORTE SUPREMA DE JUSTICIA DE LA NACION"</t>
  </si>
  <si>
    <t>Fuente de Financiamiento 1.3: Recursos con Afectación Específica</t>
  </si>
  <si>
    <t>Fuente de Financiamiento 1.1: Tesoro Nacional</t>
  </si>
  <si>
    <t>- EJECUCION PRESUPUESTARIA DEL MES DE ENERO DE 2021</t>
  </si>
  <si>
    <t>Apertura Programática</t>
  </si>
  <si>
    <t>INCISOS</t>
  </si>
  <si>
    <t>Total por Actividades y/o Programas</t>
  </si>
  <si>
    <t>Gastos en Personal</t>
  </si>
  <si>
    <t>Bienes de Consumo</t>
  </si>
  <si>
    <t>Servicios No Personales</t>
  </si>
  <si>
    <t>Bienes de Uso</t>
  </si>
  <si>
    <t>Activos Financieros</t>
  </si>
  <si>
    <t>Gs.Figurativos</t>
  </si>
  <si>
    <t>Créd.Vig.</t>
  </si>
  <si>
    <t>Ejec.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</si>
  <si>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</si>
  <si>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TOTAL FUENTE 1.1</t>
  </si>
  <si>
    <r>
      <t>Act 04</t>
    </r>
    <r>
      <rPr>
        <sz val="11"/>
        <rFont val="Courier New"/>
        <family val="3"/>
      </rPr>
      <t>-Mandamientos y Notificaciones</t>
    </r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</si>
  <si>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</si>
  <si>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</si>
  <si>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07</t>
    </r>
    <r>
      <rPr>
        <sz val="10"/>
        <rFont val="Courier New"/>
        <family val="3"/>
      </rPr>
      <t xml:space="preserve"> "Archivo General 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</si>
  <si>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</si>
  <si>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</si>
  <si>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</si>
  <si>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</si>
  <si>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t>TOTAL FUENTE 1.3</t>
  </si>
  <si>
    <t>Totales por Incisos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</si>
</sst>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1"/>
      <name val="Courier New"/>
      <family val="3"/>
    </font>
    <font>
      <sz val="10"/>
      <name val="Courier New"/>
      <family val="3"/>
    </font>
    <font>
      <b/>
      <i/>
      <sz val="14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ente%2013%20ejecucion%20presupuestaria%20al%20mes%20de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 enero 2021"/>
      <sheetName val="para publicar"/>
    </sheetNames>
    <sheetDataSet>
      <sheetData sheetId="0">
        <row r="16">
          <cell r="M16">
            <v>1060614683</v>
          </cell>
          <cell r="P16">
            <v>158036980.70000002</v>
          </cell>
        </row>
        <row r="39">
          <cell r="M39">
            <v>2092348</v>
          </cell>
          <cell r="P39">
            <v>12500</v>
          </cell>
        </row>
        <row r="59">
          <cell r="M59">
            <v>24629188</v>
          </cell>
          <cell r="P59">
            <v>362939.5</v>
          </cell>
        </row>
        <row r="62">
          <cell r="M62">
            <v>3586783</v>
          </cell>
          <cell r="P62">
            <v>0</v>
          </cell>
        </row>
        <row r="79">
          <cell r="M79">
            <v>1347473532</v>
          </cell>
          <cell r="P79">
            <v>194153735.43999997</v>
          </cell>
        </row>
        <row r="118">
          <cell r="M118">
            <v>59506223</v>
          </cell>
          <cell r="P118">
            <v>1302421</v>
          </cell>
        </row>
        <row r="146">
          <cell r="M146">
            <v>86773643</v>
          </cell>
          <cell r="P146">
            <v>723600.33000000007</v>
          </cell>
        </row>
        <row r="163">
          <cell r="M163">
            <v>71501026</v>
          </cell>
          <cell r="P163">
            <v>0</v>
          </cell>
        </row>
        <row r="180">
          <cell r="M180">
            <v>151961692</v>
          </cell>
          <cell r="P180">
            <v>21850579.760000002</v>
          </cell>
        </row>
        <row r="193">
          <cell r="M193">
            <v>1164</v>
          </cell>
          <cell r="P193">
            <v>0</v>
          </cell>
        </row>
        <row r="213">
          <cell r="M213">
            <v>12841927</v>
          </cell>
          <cell r="P213">
            <v>0</v>
          </cell>
        </row>
        <row r="215">
          <cell r="M215">
            <v>20250000</v>
          </cell>
          <cell r="P215">
            <v>0</v>
          </cell>
        </row>
        <row r="232">
          <cell r="M232">
            <v>278736256</v>
          </cell>
          <cell r="P232">
            <v>35634513.179999992</v>
          </cell>
        </row>
        <row r="262">
          <cell r="M262">
            <v>2897894</v>
          </cell>
          <cell r="P262">
            <v>15000</v>
          </cell>
        </row>
        <row r="281">
          <cell r="M281">
            <v>26192396</v>
          </cell>
          <cell r="P281">
            <v>0</v>
          </cell>
        </row>
        <row r="288">
          <cell r="M288">
            <v>90773530</v>
          </cell>
          <cell r="P288">
            <v>0</v>
          </cell>
        </row>
        <row r="303">
          <cell r="M303">
            <v>2341173828</v>
          </cell>
          <cell r="P303">
            <v>172522904.97999999</v>
          </cell>
        </row>
        <row r="347">
          <cell r="M347">
            <v>15948821</v>
          </cell>
          <cell r="P347">
            <v>80500</v>
          </cell>
        </row>
        <row r="388">
          <cell r="M388">
            <v>71751583</v>
          </cell>
          <cell r="P388">
            <v>289420</v>
          </cell>
        </row>
        <row r="399">
          <cell r="M399">
            <v>152993551</v>
          </cell>
          <cell r="P399">
            <v>64674.48</v>
          </cell>
        </row>
        <row r="415">
          <cell r="M415">
            <v>2841456187</v>
          </cell>
          <cell r="P415">
            <v>263252263.92000002</v>
          </cell>
        </row>
        <row r="463">
          <cell r="M463">
            <v>54553550</v>
          </cell>
          <cell r="P463">
            <v>3119319.16</v>
          </cell>
        </row>
        <row r="506">
          <cell r="M506">
            <v>259839299</v>
          </cell>
          <cell r="P506">
            <v>280000</v>
          </cell>
        </row>
        <row r="549">
          <cell r="M549">
            <v>423395110</v>
          </cell>
          <cell r="P549">
            <v>70000</v>
          </cell>
        </row>
        <row r="564">
          <cell r="M564">
            <v>331830822</v>
          </cell>
          <cell r="P564">
            <v>43647247.060000002</v>
          </cell>
        </row>
        <row r="577">
          <cell r="M577">
            <v>800000000</v>
          </cell>
          <cell r="P577">
            <v>73677645.770000011</v>
          </cell>
        </row>
        <row r="610">
          <cell r="M610">
            <v>45000000</v>
          </cell>
          <cell r="P610">
            <v>88110</v>
          </cell>
        </row>
        <row r="638">
          <cell r="M638">
            <v>40000000</v>
          </cell>
          <cell r="P638">
            <v>1139290.42</v>
          </cell>
        </row>
        <row r="658">
          <cell r="M658">
            <v>120000000</v>
          </cell>
          <cell r="P658">
            <v>153989.79999999999</v>
          </cell>
        </row>
        <row r="662">
          <cell r="M662">
            <v>16853015658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N20" sqref="N20"/>
    </sheetView>
  </sheetViews>
  <sheetFormatPr baseColWidth="10" defaultRowHeight="15" x14ac:dyDescent="0.25"/>
  <cols>
    <col min="2" max="2" width="20" bestFit="1" customWidth="1"/>
    <col min="3" max="4" width="17.7109375" bestFit="1" customWidth="1"/>
    <col min="5" max="5" width="15.28515625" bestFit="1" customWidth="1"/>
    <col min="6" max="6" width="17.7109375" bestFit="1" customWidth="1"/>
    <col min="7" max="7" width="15.28515625" bestFit="1" customWidth="1"/>
    <col min="8" max="8" width="17.7109375" bestFit="1" customWidth="1"/>
    <col min="9" max="9" width="13" bestFit="1" customWidth="1"/>
    <col min="10" max="10" width="21.140625" bestFit="1" customWidth="1"/>
    <col min="14" max="14" width="21.140625" bestFit="1" customWidth="1"/>
    <col min="15" max="15" width="20" bestFit="1" customWidth="1"/>
  </cols>
  <sheetData>
    <row r="1" spans="1:15" ht="15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9.5" x14ac:dyDescent="0.35">
      <c r="A6" s="26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15.75" x14ac:dyDescent="0.25">
      <c r="A7" s="29" t="s">
        <v>5</v>
      </c>
      <c r="B7" s="31" t="s">
        <v>6</v>
      </c>
      <c r="C7" s="32"/>
      <c r="D7" s="32"/>
      <c r="E7" s="32"/>
      <c r="F7" s="32"/>
      <c r="G7" s="32"/>
      <c r="H7" s="32"/>
      <c r="I7" s="32"/>
      <c r="J7" s="32"/>
      <c r="K7" s="33"/>
      <c r="L7" s="3"/>
      <c r="M7" s="3"/>
      <c r="N7" s="34" t="s">
        <v>7</v>
      </c>
      <c r="O7" s="35"/>
    </row>
    <row r="8" spans="1:15" x14ac:dyDescent="0.25">
      <c r="A8" s="30"/>
      <c r="B8" s="24">
        <v>1</v>
      </c>
      <c r="C8" s="25"/>
      <c r="D8" s="24">
        <v>2</v>
      </c>
      <c r="E8" s="25"/>
      <c r="F8" s="24">
        <v>3</v>
      </c>
      <c r="G8" s="25"/>
      <c r="H8" s="24">
        <v>4</v>
      </c>
      <c r="I8" s="25"/>
      <c r="J8" s="24">
        <v>6</v>
      </c>
      <c r="K8" s="25"/>
      <c r="L8" s="24">
        <v>9</v>
      </c>
      <c r="M8" s="25"/>
      <c r="N8" s="34"/>
      <c r="O8" s="35"/>
    </row>
    <row r="9" spans="1:15" x14ac:dyDescent="0.25">
      <c r="A9" s="30"/>
      <c r="B9" s="24" t="s">
        <v>8</v>
      </c>
      <c r="C9" s="25"/>
      <c r="D9" s="24" t="s">
        <v>9</v>
      </c>
      <c r="E9" s="25"/>
      <c r="F9" s="24" t="s">
        <v>10</v>
      </c>
      <c r="G9" s="25"/>
      <c r="H9" s="24" t="s">
        <v>11</v>
      </c>
      <c r="I9" s="25"/>
      <c r="J9" s="24" t="s">
        <v>12</v>
      </c>
      <c r="K9" s="25"/>
      <c r="L9" s="24" t="s">
        <v>13</v>
      </c>
      <c r="M9" s="25"/>
      <c r="N9" s="36"/>
      <c r="O9" s="37"/>
    </row>
    <row r="10" spans="1:15" ht="15.75" thickBot="1" x14ac:dyDescent="0.3">
      <c r="A10" s="30"/>
      <c r="B10" s="4" t="s">
        <v>14</v>
      </c>
      <c r="C10" s="4" t="s">
        <v>15</v>
      </c>
      <c r="D10" s="4" t="s">
        <v>14</v>
      </c>
      <c r="E10" s="4" t="s">
        <v>15</v>
      </c>
      <c r="F10" s="4" t="s">
        <v>14</v>
      </c>
      <c r="G10" s="4" t="s">
        <v>15</v>
      </c>
      <c r="H10" s="4" t="s">
        <v>14</v>
      </c>
      <c r="I10" s="4" t="s">
        <v>15</v>
      </c>
      <c r="J10" s="4" t="s">
        <v>14</v>
      </c>
      <c r="K10" s="4" t="s">
        <v>15</v>
      </c>
      <c r="L10" s="4" t="s">
        <v>14</v>
      </c>
      <c r="M10" s="4" t="s">
        <v>15</v>
      </c>
      <c r="N10" s="4" t="s">
        <v>14</v>
      </c>
      <c r="O10" s="5" t="s">
        <v>15</v>
      </c>
    </row>
    <row r="11" spans="1:15" ht="94.5" x14ac:dyDescent="0.25">
      <c r="A11" s="6" t="s">
        <v>16</v>
      </c>
      <c r="B11" s="7">
        <f>+'[1]ej enero 2021'!M577</f>
        <v>800000000</v>
      </c>
      <c r="C11" s="7">
        <f>+'[1]ej enero 2021'!P577</f>
        <v>73677645.770000011</v>
      </c>
      <c r="D11" s="7">
        <f>+'[1]ej enero 2021'!M610</f>
        <v>45000000</v>
      </c>
      <c r="E11" s="7">
        <f>+'[1]ej enero 2021'!P610</f>
        <v>88110</v>
      </c>
      <c r="F11" s="7">
        <f>+'[1]ej enero 2021'!M638</f>
        <v>40000000</v>
      </c>
      <c r="G11" s="7">
        <f>+'[1]ej enero 2021'!P638</f>
        <v>1139290.42</v>
      </c>
      <c r="H11" s="7">
        <f>+'[1]ej enero 2021'!M658</f>
        <v>120000000</v>
      </c>
      <c r="I11" s="7">
        <f>+'[1]ej enero 2021'!P658</f>
        <v>153989.79999999999</v>
      </c>
      <c r="J11" s="7">
        <v>0</v>
      </c>
      <c r="K11" s="7">
        <v>0</v>
      </c>
      <c r="L11" s="7">
        <v>0</v>
      </c>
      <c r="M11" s="7">
        <v>0</v>
      </c>
      <c r="N11" s="8">
        <f>+B11+D11+F11+H11+J11</f>
        <v>1005000000</v>
      </c>
      <c r="O11" s="9">
        <f>+C11+E11+G11+I11+K11</f>
        <v>75059035.99000001</v>
      </c>
    </row>
    <row r="12" spans="1:15" ht="40.5" x14ac:dyDescent="0.25">
      <c r="A12" s="10" t="s">
        <v>17</v>
      </c>
      <c r="B12" s="11">
        <f>SUM(B11)</f>
        <v>800000000</v>
      </c>
      <c r="C12" s="11">
        <f t="shared" ref="C12:O12" si="0">SUM(C11)</f>
        <v>73677645.770000011</v>
      </c>
      <c r="D12" s="11">
        <f t="shared" si="0"/>
        <v>45000000</v>
      </c>
      <c r="E12" s="11">
        <f t="shared" si="0"/>
        <v>88110</v>
      </c>
      <c r="F12" s="11">
        <f t="shared" si="0"/>
        <v>40000000</v>
      </c>
      <c r="G12" s="11">
        <f t="shared" si="0"/>
        <v>1139290.42</v>
      </c>
      <c r="H12" s="11">
        <f t="shared" si="0"/>
        <v>120000000</v>
      </c>
      <c r="I12" s="11">
        <f t="shared" si="0"/>
        <v>153989.79999999999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1005000000</v>
      </c>
      <c r="O12" s="12">
        <f t="shared" si="0"/>
        <v>75059035.99000001</v>
      </c>
    </row>
    <row r="13" spans="1:15" ht="75.75" x14ac:dyDescent="0.25">
      <c r="A13" s="13" t="s">
        <v>18</v>
      </c>
      <c r="B13" s="14">
        <f>+'[1]ej enero 2021'!M16</f>
        <v>1060614683</v>
      </c>
      <c r="C13" s="14">
        <f>+'[1]ej enero 2021'!P16</f>
        <v>158036980.70000002</v>
      </c>
      <c r="D13" s="14">
        <f>+'[1]ej enero 2021'!M39</f>
        <v>2092348</v>
      </c>
      <c r="E13" s="14">
        <f>+'[1]ej enero 2021'!P39</f>
        <v>12500</v>
      </c>
      <c r="F13" s="14">
        <f>+'[1]ej enero 2021'!M59</f>
        <v>24629188</v>
      </c>
      <c r="G13" s="14">
        <f>+'[1]ej enero 2021'!P59</f>
        <v>362939.5</v>
      </c>
      <c r="H13" s="14">
        <f>+'[1]ej enero 2021'!M62</f>
        <v>3586783</v>
      </c>
      <c r="I13" s="14">
        <f>+'[1]ej enero 2021'!P62</f>
        <v>0</v>
      </c>
      <c r="J13" s="14">
        <v>0</v>
      </c>
      <c r="K13" s="14">
        <v>0</v>
      </c>
      <c r="L13" s="14">
        <v>0</v>
      </c>
      <c r="M13" s="14">
        <v>0</v>
      </c>
      <c r="N13" s="15">
        <f>+B13+D13+F13+H13+J13</f>
        <v>1090923002</v>
      </c>
      <c r="O13" s="16">
        <f>+M13+K13+I13+G13+E13+C13</f>
        <v>158412420.20000002</v>
      </c>
    </row>
    <row r="14" spans="1:15" ht="54" x14ac:dyDescent="0.25">
      <c r="A14" s="17" t="s">
        <v>19</v>
      </c>
      <c r="B14" s="14">
        <f>+'[1]ej enero 2021'!M79</f>
        <v>1347473532</v>
      </c>
      <c r="C14" s="14">
        <f>+'[1]ej enero 2021'!P79</f>
        <v>194153735.43999997</v>
      </c>
      <c r="D14" s="14">
        <f>+'[1]ej enero 2021'!M118</f>
        <v>59506223</v>
      </c>
      <c r="E14" s="14">
        <f>+'[1]ej enero 2021'!P118</f>
        <v>1302421</v>
      </c>
      <c r="F14" s="14">
        <f>+'[1]ej enero 2021'!M146</f>
        <v>86773643</v>
      </c>
      <c r="G14" s="14">
        <f>+'[1]ej enero 2021'!P146</f>
        <v>723600.33000000007</v>
      </c>
      <c r="H14" s="14">
        <f>+'[1]ej enero 2021'!M163</f>
        <v>71501026</v>
      </c>
      <c r="I14" s="14">
        <f>+'[1]ej enero 2021'!P163</f>
        <v>0</v>
      </c>
      <c r="J14" s="14">
        <v>0</v>
      </c>
      <c r="K14" s="14">
        <v>0</v>
      </c>
      <c r="L14" s="14">
        <v>0</v>
      </c>
      <c r="M14" s="14">
        <v>0</v>
      </c>
      <c r="N14" s="15">
        <f>+B14+D14+F14+H14+J14</f>
        <v>1565254424</v>
      </c>
      <c r="O14" s="15">
        <f>+C14+E14+G14+I14+K14</f>
        <v>196179756.76999998</v>
      </c>
    </row>
    <row r="15" spans="1:15" ht="67.5" x14ac:dyDescent="0.25">
      <c r="A15" s="17" t="s">
        <v>20</v>
      </c>
      <c r="B15" s="14">
        <f>+'[1]ej enero 2021'!M180</f>
        <v>151961692</v>
      </c>
      <c r="C15" s="14">
        <f>+'[1]ej enero 2021'!P180</f>
        <v>21850579.760000002</v>
      </c>
      <c r="D15" s="14">
        <f>+'[1]ej enero 2021'!M193</f>
        <v>1164</v>
      </c>
      <c r="E15" s="14">
        <f>+'[1]ej enero 2021'!P193</f>
        <v>0</v>
      </c>
      <c r="F15" s="14">
        <f>+'[1]ej enero 2021'!M213</f>
        <v>12841927</v>
      </c>
      <c r="G15" s="14">
        <f>+'[1]ej enero 2021'!P213</f>
        <v>0</v>
      </c>
      <c r="H15" s="14">
        <f>+'[1]ej enero 2021'!M215</f>
        <v>20250000</v>
      </c>
      <c r="I15" s="14">
        <f>+'[1]ej enero 2021'!P215</f>
        <v>0</v>
      </c>
      <c r="J15" s="14">
        <v>0</v>
      </c>
      <c r="K15" s="14">
        <v>0</v>
      </c>
      <c r="L15" s="14">
        <v>0</v>
      </c>
      <c r="M15" s="14">
        <v>0</v>
      </c>
      <c r="N15" s="15">
        <f t="shared" ref="N15:N20" si="1">+B15+D15+F15+H15+J15</f>
        <v>185054783</v>
      </c>
      <c r="O15" s="15">
        <f t="shared" ref="O15:O20" si="2">+C15+E15+G15+I15+K15</f>
        <v>21850579.760000002</v>
      </c>
    </row>
    <row r="16" spans="1:15" ht="40.5" x14ac:dyDescent="0.25">
      <c r="A16" s="17" t="s">
        <v>21</v>
      </c>
      <c r="B16" s="14">
        <f>+'[1]ej enero 2021'!M232</f>
        <v>278736256</v>
      </c>
      <c r="C16" s="14">
        <f>+'[1]ej enero 2021'!P232</f>
        <v>35634513.179999992</v>
      </c>
      <c r="D16" s="14">
        <f>+'[1]ej enero 2021'!M262</f>
        <v>2897894</v>
      </c>
      <c r="E16" s="14">
        <f>+'[1]ej enero 2021'!P262</f>
        <v>15000</v>
      </c>
      <c r="F16" s="14">
        <f>+'[1]ej enero 2021'!M281</f>
        <v>26192396</v>
      </c>
      <c r="G16" s="14">
        <f>+'[1]ej enero 2021'!P281</f>
        <v>0</v>
      </c>
      <c r="H16" s="14">
        <f>+'[1]ej enero 2021'!M288</f>
        <v>90773530</v>
      </c>
      <c r="I16" s="14">
        <f>+'[1]ej enero 2021'!P288</f>
        <v>0</v>
      </c>
      <c r="J16" s="14">
        <v>0</v>
      </c>
      <c r="K16" s="14">
        <v>0</v>
      </c>
      <c r="L16" s="14">
        <v>0</v>
      </c>
      <c r="M16" s="14">
        <v>0</v>
      </c>
      <c r="N16" s="15">
        <f t="shared" si="1"/>
        <v>398600076</v>
      </c>
      <c r="O16" s="15">
        <f t="shared" si="2"/>
        <v>35649513.179999992</v>
      </c>
    </row>
    <row r="17" spans="1:15" ht="54" x14ac:dyDescent="0.25">
      <c r="A17" s="17" t="s">
        <v>22</v>
      </c>
      <c r="B17" s="14">
        <f>+'[1]ej enero 2021'!M303</f>
        <v>2341173828</v>
      </c>
      <c r="C17" s="14">
        <f>+'[1]ej enero 2021'!P303</f>
        <v>172522904.97999999</v>
      </c>
      <c r="D17" s="14">
        <f>+'[1]ej enero 2021'!M347</f>
        <v>15948821</v>
      </c>
      <c r="E17" s="14">
        <f>+'[1]ej enero 2021'!P347</f>
        <v>80500</v>
      </c>
      <c r="F17" s="14">
        <f>+'[1]ej enero 2021'!M388</f>
        <v>71751583</v>
      </c>
      <c r="G17" s="14">
        <f>+'[1]ej enero 2021'!P388</f>
        <v>289420</v>
      </c>
      <c r="H17" s="14">
        <f>+'[1]ej enero 2021'!M399</f>
        <v>152993551</v>
      </c>
      <c r="I17" s="14">
        <f>+'[1]ej enero 2021'!P399</f>
        <v>64674.48</v>
      </c>
      <c r="J17" s="14">
        <v>0</v>
      </c>
      <c r="K17" s="14">
        <v>0</v>
      </c>
      <c r="L17" s="14">
        <v>0</v>
      </c>
      <c r="M17" s="14">
        <v>0</v>
      </c>
      <c r="N17" s="15">
        <f t="shared" si="1"/>
        <v>2581867783</v>
      </c>
      <c r="O17" s="15">
        <f t="shared" si="2"/>
        <v>172957499.45999998</v>
      </c>
    </row>
    <row r="18" spans="1:15" ht="67.5" x14ac:dyDescent="0.25">
      <c r="A18" s="17" t="s">
        <v>23</v>
      </c>
      <c r="B18" s="14">
        <f>+'[1]ej enero 2021'!M415</f>
        <v>2841456187</v>
      </c>
      <c r="C18" s="14">
        <f>+'[1]ej enero 2021'!P415</f>
        <v>263252263.92000002</v>
      </c>
      <c r="D18" s="14">
        <f>+'[1]ej enero 2021'!M463</f>
        <v>54553550</v>
      </c>
      <c r="E18" s="14">
        <f>+'[1]ej enero 2021'!P463</f>
        <v>3119319.16</v>
      </c>
      <c r="F18" s="14">
        <f>+'[1]ej enero 2021'!M506</f>
        <v>259839299</v>
      </c>
      <c r="G18" s="14">
        <f>+'[1]ej enero 2021'!P506</f>
        <v>280000</v>
      </c>
      <c r="H18" s="14">
        <f>+'[1]ej enero 2021'!M549</f>
        <v>423395110</v>
      </c>
      <c r="I18" s="14">
        <f>+'[1]ej enero 2021'!P549</f>
        <v>70000</v>
      </c>
      <c r="J18" s="14">
        <v>0</v>
      </c>
      <c r="K18" s="14">
        <v>0</v>
      </c>
      <c r="L18" s="14">
        <v>0</v>
      </c>
      <c r="M18" s="14">
        <v>0</v>
      </c>
      <c r="N18" s="15">
        <f t="shared" si="1"/>
        <v>3579244146</v>
      </c>
      <c r="O18" s="15">
        <f t="shared" si="2"/>
        <v>266721583.08000001</v>
      </c>
    </row>
    <row r="19" spans="1:15" ht="67.5" x14ac:dyDescent="0.25">
      <c r="A19" s="17" t="s">
        <v>24</v>
      </c>
      <c r="B19" s="14">
        <f>+'[1]ej enero 2021'!M564</f>
        <v>331830822</v>
      </c>
      <c r="C19" s="14">
        <f>+'[1]ej enero 2021'!P564</f>
        <v>43647247.060000002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>
        <f t="shared" si="1"/>
        <v>331830822</v>
      </c>
      <c r="O19" s="15">
        <f t="shared" si="2"/>
        <v>43647247.060000002</v>
      </c>
    </row>
    <row r="20" spans="1:15" ht="135" x14ac:dyDescent="0.25">
      <c r="A20" s="17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+'[1]ej enero 2021'!M662</f>
        <v>16853015658</v>
      </c>
      <c r="K20" s="14">
        <v>0</v>
      </c>
      <c r="L20" s="14">
        <v>0</v>
      </c>
      <c r="M20" s="14">
        <v>0</v>
      </c>
      <c r="N20" s="15">
        <f t="shared" si="1"/>
        <v>16853015658</v>
      </c>
      <c r="O20" s="15">
        <f t="shared" si="2"/>
        <v>0</v>
      </c>
    </row>
    <row r="21" spans="1:15" ht="41.25" thickBot="1" x14ac:dyDescent="0.3">
      <c r="A21" s="18" t="s">
        <v>26</v>
      </c>
      <c r="B21" s="19">
        <f t="shared" ref="B21:O21" si="3">SUM(B13:B20)</f>
        <v>8353247000</v>
      </c>
      <c r="C21" s="19">
        <f t="shared" si="3"/>
        <v>889098225.03999996</v>
      </c>
      <c r="D21" s="19">
        <f t="shared" si="3"/>
        <v>135000000</v>
      </c>
      <c r="E21" s="19">
        <f t="shared" si="3"/>
        <v>4529740.16</v>
      </c>
      <c r="F21" s="19">
        <f t="shared" si="3"/>
        <v>482028036</v>
      </c>
      <c r="G21" s="19">
        <f t="shared" si="3"/>
        <v>1655959.83</v>
      </c>
      <c r="H21" s="19">
        <f t="shared" si="3"/>
        <v>762500000</v>
      </c>
      <c r="I21" s="19">
        <f t="shared" si="3"/>
        <v>134674.48000000001</v>
      </c>
      <c r="J21" s="19">
        <f t="shared" si="3"/>
        <v>16853015658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26585790694</v>
      </c>
      <c r="O21" s="20">
        <f t="shared" si="3"/>
        <v>895418599.50999999</v>
      </c>
    </row>
    <row r="22" spans="1:15" ht="48" thickBot="1" x14ac:dyDescent="0.3">
      <c r="A22" s="21" t="s">
        <v>27</v>
      </c>
      <c r="B22" s="22">
        <f t="shared" ref="B22:O22" si="4">+B21+B12</f>
        <v>9153247000</v>
      </c>
      <c r="C22" s="22">
        <f t="shared" si="4"/>
        <v>962775870.80999994</v>
      </c>
      <c r="D22" s="22">
        <f t="shared" si="4"/>
        <v>180000000</v>
      </c>
      <c r="E22" s="22">
        <f t="shared" si="4"/>
        <v>4617850.16</v>
      </c>
      <c r="F22" s="22">
        <f t="shared" si="4"/>
        <v>522028036</v>
      </c>
      <c r="G22" s="22">
        <f t="shared" si="4"/>
        <v>2795250.25</v>
      </c>
      <c r="H22" s="22">
        <f t="shared" si="4"/>
        <v>882500000</v>
      </c>
      <c r="I22" s="22">
        <f t="shared" si="4"/>
        <v>288664.28000000003</v>
      </c>
      <c r="J22" s="22">
        <f t="shared" si="4"/>
        <v>16853015658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4"/>
        <v>27590790694</v>
      </c>
      <c r="O22" s="23">
        <f t="shared" si="4"/>
        <v>970477635.5</v>
      </c>
    </row>
  </sheetData>
  <mergeCells count="16">
    <mergeCell ref="L9:M9"/>
    <mergeCell ref="A6:O6"/>
    <mergeCell ref="A7:A10"/>
    <mergeCell ref="B7:K7"/>
    <mergeCell ref="N7:O9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csjn</dc:creator>
  <cp:lastModifiedBy>csjn</cp:lastModifiedBy>
  <cp:lastPrinted>2021-03-05T14:57:10Z</cp:lastPrinted>
  <dcterms:created xsi:type="dcterms:W3CDTF">2021-03-03T11:29:56Z</dcterms:created>
  <dcterms:modified xsi:type="dcterms:W3CDTF">2021-03-05T14:58:06Z</dcterms:modified>
</cp:coreProperties>
</file>