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'Hoja1'!$B$2:$R$23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<sst xmlns="http://schemas.openxmlformats.org/spreadsheetml/2006/main" count="43" uniqueCount="29">
  <si>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</si>
  <si>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</si>
  <si>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</si>
  <si>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</si>
  <si>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</si>
  <si>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</si>
  <si>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</si>
  <si>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</si>
  <si>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</si>
  <si>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</si>
  <si>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</si>
  <si>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</si>
  <si>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</si>
  <si>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</si>
  <si>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</si>
  <si>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</si>
  <si>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</si>
  <si>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</si>
  <si>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</si>
  <si>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</si>
  <si>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</si>
  <si>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</si>
  <si>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</si>
  <si>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</si>
  <si>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</si>
  <si>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</si>
  <si>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</si>
  <si>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</si>
  <si>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MARZO DE 2018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</si>
</sst>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2"/>
  <sheetViews>
    <sheetView tabSelected="1" zoomScalePageLayoutView="0" workbookViewId="0" topLeftCell="A1">
      <selection activeCell="S1" sqref="S1:T1638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24</v>
      </c>
    </row>
    <row r="5" ht="13.5">
      <c r="B5" s="1" t="s">
        <v>23</v>
      </c>
    </row>
    <row r="6" ht="14.25" thickBot="1"/>
    <row r="7" spans="2:19" ht="19.5">
      <c r="B7" s="35" t="s">
        <v>28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27</v>
      </c>
      <c r="C12" s="21">
        <v>436599000</v>
      </c>
      <c r="D12" s="21">
        <v>17377763.68</v>
      </c>
      <c r="E12" s="21">
        <v>3412000</v>
      </c>
      <c r="F12" s="21">
        <v>50935.85</v>
      </c>
      <c r="G12" s="21">
        <v>7126000</v>
      </c>
      <c r="H12" s="21">
        <v>1016743.02</v>
      </c>
      <c r="I12" s="21">
        <v>18810867</v>
      </c>
      <c r="J12" s="21">
        <v>18896</v>
      </c>
      <c r="K12" s="21"/>
      <c r="L12" s="21"/>
      <c r="M12" s="21">
        <v>0</v>
      </c>
      <c r="N12" s="21">
        <v>0</v>
      </c>
      <c r="O12" s="21">
        <v>0</v>
      </c>
      <c r="P12" s="21"/>
      <c r="Q12" s="22">
        <f>C12+E12+G12+I12+K12+M12</f>
        <v>465947867</v>
      </c>
      <c r="R12" s="23">
        <f>D12+F12+H12+J12+L12+N12</f>
        <v>18464338.55</v>
      </c>
      <c r="S12" s="6"/>
    </row>
    <row r="13" spans="2:19" s="13" customFormat="1" ht="27" customHeight="1">
      <c r="B13" s="24" t="s">
        <v>25</v>
      </c>
      <c r="C13" s="17">
        <f>SUM(C12)</f>
        <v>436599000</v>
      </c>
      <c r="D13" s="17">
        <f aca="true" t="shared" si="0" ref="D13:R13">SUM(D12)</f>
        <v>17377763.68</v>
      </c>
      <c r="E13" s="17">
        <f t="shared" si="0"/>
        <v>3412000</v>
      </c>
      <c r="F13" s="17">
        <f t="shared" si="0"/>
        <v>50935.85</v>
      </c>
      <c r="G13" s="17">
        <f t="shared" si="0"/>
        <v>7126000</v>
      </c>
      <c r="H13" s="17">
        <f t="shared" si="0"/>
        <v>1016743.02</v>
      </c>
      <c r="I13" s="17">
        <f t="shared" si="0"/>
        <v>18810867</v>
      </c>
      <c r="J13" s="17">
        <f t="shared" si="0"/>
        <v>18896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18464338.55</v>
      </c>
      <c r="S13" s="12"/>
    </row>
    <row r="14" spans="2:20" ht="48.75" customHeight="1">
      <c r="B14" s="26" t="s">
        <v>21</v>
      </c>
      <c r="C14" s="11">
        <v>690495477</v>
      </c>
      <c r="D14" s="11">
        <f>53287203.24-4571</f>
        <v>53282632.24</v>
      </c>
      <c r="E14" s="11">
        <v>679338</v>
      </c>
      <c r="F14" s="11">
        <v>12027.6</v>
      </c>
      <c r="G14" s="11">
        <v>11008106</v>
      </c>
      <c r="H14" s="11">
        <v>902332.18</v>
      </c>
      <c r="I14" s="11">
        <v>20000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702202921</v>
      </c>
      <c r="R14" s="27">
        <f>D14+F14+H14+J14+L14+N14</f>
        <v>54196992.02</v>
      </c>
      <c r="S14" s="6"/>
      <c r="T14" s="6"/>
    </row>
    <row r="15" spans="2:20" ht="42.75" customHeight="1">
      <c r="B15" s="28" t="s">
        <v>4</v>
      </c>
      <c r="C15" s="11">
        <v>906426969</v>
      </c>
      <c r="D15" s="11">
        <f>71129516.46-192583.4</f>
        <v>70936933.05999999</v>
      </c>
      <c r="E15" s="11">
        <v>8578468</v>
      </c>
      <c r="F15" s="11">
        <v>681825.15</v>
      </c>
      <c r="G15" s="11">
        <v>36135912</v>
      </c>
      <c r="H15" s="11">
        <v>2040008.37</v>
      </c>
      <c r="I15" s="11">
        <v>27664360</v>
      </c>
      <c r="J15" s="11">
        <v>1897888.29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978805709</v>
      </c>
      <c r="R15" s="27">
        <f aca="true" t="shared" si="1" ref="R15:R21">D15+F15+H15+J15+L15+N15</f>
        <v>75556654.87</v>
      </c>
      <c r="S15" s="6"/>
      <c r="T15" s="6"/>
    </row>
    <row r="16" spans="2:19" ht="42.75" customHeight="1">
      <c r="B16" s="28" t="s">
        <v>5</v>
      </c>
      <c r="C16" s="11">
        <v>107561066</v>
      </c>
      <c r="D16" s="11">
        <v>7101947.98</v>
      </c>
      <c r="E16" s="11">
        <v>418</v>
      </c>
      <c r="F16" s="11">
        <v>0</v>
      </c>
      <c r="G16" s="11">
        <v>8556287</v>
      </c>
      <c r="H16" s="11">
        <v>28252.6</v>
      </c>
      <c r="I16" s="11">
        <v>6024293</v>
      </c>
      <c r="J16" s="11">
        <v>260173.6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122142064</v>
      </c>
      <c r="R16" s="27">
        <f t="shared" si="1"/>
        <v>7390374.18</v>
      </c>
      <c r="S16" s="6"/>
    </row>
    <row r="17" spans="2:19" ht="56.25" customHeight="1">
      <c r="B17" s="28" t="s">
        <v>22</v>
      </c>
      <c r="C17" s="11">
        <v>198327515</v>
      </c>
      <c r="D17" s="11">
        <v>14035541.67</v>
      </c>
      <c r="E17" s="11">
        <v>1201868</v>
      </c>
      <c r="F17" s="11">
        <v>159565</v>
      </c>
      <c r="G17" s="11">
        <v>11687131</v>
      </c>
      <c r="H17" s="11">
        <v>750411.53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211294689</v>
      </c>
      <c r="R17" s="27">
        <f t="shared" si="1"/>
        <v>14945518.2</v>
      </c>
      <c r="S17" s="6"/>
    </row>
    <row r="18" spans="2:20" ht="42.75" customHeight="1">
      <c r="B18" s="28" t="s">
        <v>6</v>
      </c>
      <c r="C18" s="11">
        <v>771372770</v>
      </c>
      <c r="D18" s="11">
        <f>59579111.58-75359.39</f>
        <v>59503752.19</v>
      </c>
      <c r="E18" s="11">
        <v>6717907</v>
      </c>
      <c r="F18" s="11">
        <v>774204.22</v>
      </c>
      <c r="G18" s="11">
        <v>39718168</v>
      </c>
      <c r="H18" s="11">
        <v>1743687.52</v>
      </c>
      <c r="I18" s="11">
        <v>7700000</v>
      </c>
      <c r="J18" s="11">
        <v>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825508845</v>
      </c>
      <c r="R18" s="27">
        <f t="shared" si="1"/>
        <v>62021643.93</v>
      </c>
      <c r="S18" s="6"/>
      <c r="T18" s="6"/>
    </row>
    <row r="19" spans="2:20" ht="42.75" customHeight="1">
      <c r="B19" s="28" t="s">
        <v>7</v>
      </c>
      <c r="C19" s="11">
        <v>949919369</v>
      </c>
      <c r="D19" s="11">
        <f>76380730.8-106112.56</f>
        <v>76274618.24</v>
      </c>
      <c r="E19" s="11">
        <v>7450001</v>
      </c>
      <c r="F19" s="11">
        <v>671111.52</v>
      </c>
      <c r="G19" s="11">
        <v>99092396</v>
      </c>
      <c r="H19" s="11">
        <v>7333126.57</v>
      </c>
      <c r="I19" s="11">
        <v>110522305</v>
      </c>
      <c r="J19" s="11">
        <v>4152535.86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1166984071</v>
      </c>
      <c r="R19" s="27">
        <f t="shared" si="1"/>
        <v>88431392.18999998</v>
      </c>
      <c r="S19" s="6"/>
      <c r="T19" s="6"/>
    </row>
    <row r="20" spans="2:19" ht="42.75" customHeight="1">
      <c r="B20" s="28" t="s">
        <v>8</v>
      </c>
      <c r="C20" s="11">
        <v>195199954</v>
      </c>
      <c r="D20" s="11">
        <v>15232720.29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195199954</v>
      </c>
      <c r="R20" s="27">
        <f t="shared" si="1"/>
        <v>15232720.29</v>
      </c>
      <c r="S20" s="6"/>
    </row>
    <row r="21" spans="2:19" ht="67.5">
      <c r="B21" s="28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2533842923</v>
      </c>
      <c r="N21" s="11">
        <v>0</v>
      </c>
      <c r="O21" s="11">
        <v>0</v>
      </c>
      <c r="P21" s="11">
        <v>0</v>
      </c>
      <c r="Q21" s="16">
        <f>+O21+M21+K21+I21+G21+E21+C21</f>
        <v>2533842923</v>
      </c>
      <c r="R21" s="27">
        <f t="shared" si="1"/>
        <v>0</v>
      </c>
      <c r="S21" s="6"/>
    </row>
    <row r="22" spans="2:19" ht="27" customHeight="1" thickBot="1">
      <c r="B22" s="29" t="s">
        <v>26</v>
      </c>
      <c r="C22" s="30">
        <f aca="true" t="shared" si="2" ref="C22:R22">SUM(C14:C21)</f>
        <v>3819303120</v>
      </c>
      <c r="D22" s="30">
        <f t="shared" si="2"/>
        <v>296368145.67</v>
      </c>
      <c r="E22" s="30">
        <f t="shared" si="2"/>
        <v>24628000</v>
      </c>
      <c r="F22" s="30">
        <f t="shared" si="2"/>
        <v>2298733.49</v>
      </c>
      <c r="G22" s="30">
        <f t="shared" si="2"/>
        <v>206198000</v>
      </c>
      <c r="H22" s="30">
        <f t="shared" si="2"/>
        <v>12797818.770000001</v>
      </c>
      <c r="I22" s="30">
        <f t="shared" si="2"/>
        <v>152009133</v>
      </c>
      <c r="J22" s="30">
        <f t="shared" si="2"/>
        <v>6310597.75</v>
      </c>
      <c r="K22" s="30">
        <f t="shared" si="2"/>
        <v>0</v>
      </c>
      <c r="L22" s="30">
        <f t="shared" si="2"/>
        <v>0</v>
      </c>
      <c r="M22" s="30">
        <f t="shared" si="2"/>
        <v>2533842923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6735981176</v>
      </c>
      <c r="R22" s="31">
        <f t="shared" si="2"/>
        <v>317775295.68</v>
      </c>
      <c r="S22" s="6"/>
    </row>
    <row r="23" spans="2:20" ht="32.25" thickBot="1">
      <c r="B23" s="14" t="s">
        <v>15</v>
      </c>
      <c r="C23" s="15">
        <f aca="true" t="shared" si="3" ref="C23:R23">+C22+C13</f>
        <v>4255902120</v>
      </c>
      <c r="D23" s="15">
        <f t="shared" si="3"/>
        <v>313745909.35</v>
      </c>
      <c r="E23" s="15">
        <f t="shared" si="3"/>
        <v>28040000</v>
      </c>
      <c r="F23" s="15">
        <f t="shared" si="3"/>
        <v>2349669.3400000003</v>
      </c>
      <c r="G23" s="15">
        <f t="shared" si="3"/>
        <v>213324000</v>
      </c>
      <c r="H23" s="15">
        <f t="shared" si="3"/>
        <v>13814561.790000001</v>
      </c>
      <c r="I23" s="15">
        <f t="shared" si="3"/>
        <v>170820000</v>
      </c>
      <c r="J23" s="15">
        <f t="shared" si="3"/>
        <v>6329493.75</v>
      </c>
      <c r="K23" s="15">
        <f t="shared" si="3"/>
        <v>0</v>
      </c>
      <c r="L23" s="15">
        <f t="shared" si="3"/>
        <v>0</v>
      </c>
      <c r="M23" s="15">
        <f t="shared" si="3"/>
        <v>2533842923</v>
      </c>
      <c r="N23" s="15">
        <f t="shared" si="3"/>
        <v>0</v>
      </c>
      <c r="O23" s="15">
        <f t="shared" si="3"/>
        <v>0</v>
      </c>
      <c r="P23" s="15">
        <f t="shared" si="3"/>
        <v>0</v>
      </c>
      <c r="Q23" s="15">
        <f t="shared" si="3"/>
        <v>7201929043</v>
      </c>
      <c r="R23" s="32">
        <f t="shared" si="3"/>
        <v>336239634.23</v>
      </c>
      <c r="S23" s="6"/>
      <c r="T23" s="6"/>
    </row>
    <row r="24" spans="2:19" ht="13.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6"/>
    </row>
    <row r="25" spans="2:18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7"/>
    </row>
    <row r="26" spans="2:18" ht="13.5">
      <c r="B26" s="4"/>
      <c r="Q26" s="9"/>
      <c r="R26" s="6"/>
    </row>
    <row r="27" ht="13.5">
      <c r="B27" s="4"/>
    </row>
    <row r="28" ht="13.5">
      <c r="B28" s="2"/>
    </row>
    <row r="29" ht="13.5">
      <c r="B29" s="2"/>
    </row>
    <row r="30" ht="13.5">
      <c r="B30" s="2"/>
    </row>
    <row r="31" ht="13.5">
      <c r="B31" s="2"/>
    </row>
    <row r="32" ht="13.5">
      <c r="B32" s="2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2018-03-02T15:06:50Z</cp:lastPrinted>
  <dcterms:created xsi:type="dcterms:W3CDTF">2004-04-28T12:12:30Z</dcterms:created>
  <dcterms:modified xsi:type="dcterms:W3CDTF">2018-04-03T12:45:18Z</dcterms:modified>
  <cp:category/>
  <cp:version/>
  <cp:contentType/>
  <cp:contentStatus/>
</cp:coreProperties>
</file>